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9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<sst xmlns="http://schemas.openxmlformats.org/spreadsheetml/2006/main" count="350" uniqueCount="167">
  <si>
    <t>2025年上半年云南省农垦局直属事业单位公开招聘人员面试成绩、综合成绩及进入考察体检人员名单</t>
  </si>
  <si>
    <t>序号</t>
  </si>
  <si>
    <t>招考单位名称</t>
  </si>
  <si>
    <t>姓名</t>
  </si>
  <si>
    <t>报考岗位</t>
  </si>
  <si>
    <t>报考岗位代码</t>
  </si>
  <si>
    <t>准考证</t>
  </si>
  <si>
    <t>笔试成绩</t>
  </si>
  <si>
    <t>面试成绩</t>
  </si>
  <si>
    <t>综合成绩（100分）
笔试成绩*50%+面试成绩*50%</t>
  </si>
  <si>
    <t>综合成绩排名</t>
  </si>
  <si>
    <t>是否进入下一环节</t>
  </si>
  <si>
    <t>云南省热带作物科学研究所</t>
  </si>
  <si>
    <t>梁晨</t>
  </si>
  <si>
    <t>花卉育种岗 （专业技术岗位）</t>
  </si>
  <si>
    <t>15399099033001001</t>
  </si>
  <si>
    <t>3153991200809</t>
  </si>
  <si>
    <t>是</t>
  </si>
  <si>
    <t>杨蕾</t>
  </si>
  <si>
    <t>3153991200526</t>
  </si>
  <si>
    <t>否</t>
  </si>
  <si>
    <t>陈敏敏</t>
  </si>
  <si>
    <t>3153991200629</t>
  </si>
  <si>
    <t>熊屾</t>
  </si>
  <si>
    <t>植物营养岗 （专业技术岗位）</t>
  </si>
  <si>
    <t>15399099033001002</t>
  </si>
  <si>
    <t>3153991201417</t>
  </si>
  <si>
    <t>张晓银</t>
  </si>
  <si>
    <t>3153991202516</t>
  </si>
  <si>
    <t>周桢盟</t>
  </si>
  <si>
    <t>3153991200116</t>
  </si>
  <si>
    <t>字楠华</t>
  </si>
  <si>
    <t>热带木本油料资源利用岗 （专业技术岗位）</t>
  </si>
  <si>
    <t>15399099033001003</t>
  </si>
  <si>
    <t>3153991200401</t>
  </si>
  <si>
    <t>彭泽川</t>
  </si>
  <si>
    <t>3153991204107</t>
  </si>
  <si>
    <t>李嫚</t>
  </si>
  <si>
    <t>3153991201625</t>
  </si>
  <si>
    <t>徐汝悦</t>
  </si>
  <si>
    <t>胶园生态岗 （专业技术岗位）</t>
  </si>
  <si>
    <t>15399099033001004</t>
  </si>
  <si>
    <t>3153991305615</t>
  </si>
  <si>
    <t>钱世娴</t>
  </si>
  <si>
    <t>3153991306416</t>
  </si>
  <si>
    <t>丁宝莹</t>
  </si>
  <si>
    <t>3153991201813</t>
  </si>
  <si>
    <t>张晓玉</t>
  </si>
  <si>
    <t>坚果栽培研究岗 （专业技术岗位）</t>
  </si>
  <si>
    <t>15399099033001005</t>
  </si>
  <si>
    <t>3153991307009</t>
  </si>
  <si>
    <t>冯李晨</t>
  </si>
  <si>
    <t>3153991306521</t>
  </si>
  <si>
    <t>甘昆发</t>
  </si>
  <si>
    <t>3153991305120</t>
  </si>
  <si>
    <t>陈浙</t>
  </si>
  <si>
    <t>植物营养生理与分子生物学岗 （专业技术岗位）</t>
  </si>
  <si>
    <t>15399099033001006</t>
  </si>
  <si>
    <t>3153991307629</t>
  </si>
  <si>
    <t>彭进云</t>
  </si>
  <si>
    <t>3153991306514</t>
  </si>
  <si>
    <t>付露琴</t>
  </si>
  <si>
    <t>3153991308416</t>
  </si>
  <si>
    <t>孙一弘</t>
  </si>
  <si>
    <t>橡胶树产排胶机制研究岗 （专业技术岗位）</t>
  </si>
  <si>
    <t>15399099033001007</t>
  </si>
  <si>
    <t>3153991305423</t>
  </si>
  <si>
    <t>张溪</t>
  </si>
  <si>
    <t>3153991305109</t>
  </si>
  <si>
    <t>陈杨玉婕</t>
  </si>
  <si>
    <t>3153991307026</t>
  </si>
  <si>
    <t>袁兰</t>
  </si>
  <si>
    <t>种质资源评价与品种选育岗 （专业技术岗位）</t>
  </si>
  <si>
    <t>15399099033001008</t>
  </si>
  <si>
    <t>3153991306709</t>
  </si>
  <si>
    <t>李先丽</t>
  </si>
  <si>
    <t>3153991306510</t>
  </si>
  <si>
    <t>董詹</t>
  </si>
  <si>
    <t>3153991308923</t>
  </si>
  <si>
    <t>刘泽</t>
  </si>
  <si>
    <t>3153991306802</t>
  </si>
  <si>
    <t>余晓倩</t>
  </si>
  <si>
    <t>3153991308217</t>
  </si>
  <si>
    <t>邓莉丽</t>
  </si>
  <si>
    <t>3153991309106</t>
  </si>
  <si>
    <t>缺考</t>
  </si>
  <si>
    <t>刘燕妮</t>
  </si>
  <si>
    <t>功能性植物栽培岗（专业技术岗位）</t>
  </si>
  <si>
    <t>15399099033001009</t>
  </si>
  <si>
    <t>3153991306118</t>
  </si>
  <si>
    <t>李美玲</t>
  </si>
  <si>
    <t>3153991307603</t>
  </si>
  <si>
    <t>苏能</t>
  </si>
  <si>
    <t>3153991307912</t>
  </si>
  <si>
    <t>叶爽</t>
  </si>
  <si>
    <t>供热、供燃气、通风及空调工程岗 （专业技术岗位）</t>
  </si>
  <si>
    <t>15399099033001010</t>
  </si>
  <si>
    <t>1153992009509</t>
  </si>
  <si>
    <t>郑歆玥</t>
  </si>
  <si>
    <t>财务管理岗 （专业技术岗位）</t>
  </si>
  <si>
    <t>15399099033001011</t>
  </si>
  <si>
    <t>1153992009203</t>
  </si>
  <si>
    <t>肖明玉</t>
  </si>
  <si>
    <t>1153992012026</t>
  </si>
  <si>
    <t>云南省农业工程研究设计院</t>
  </si>
  <si>
    <t>王帆</t>
  </si>
  <si>
    <t>结构岗</t>
  </si>
  <si>
    <t>15399099033002001</t>
  </si>
  <si>
    <t>3153991307124</t>
  </si>
  <si>
    <t>王大伟</t>
  </si>
  <si>
    <t>3153991308526</t>
  </si>
  <si>
    <t>张涛</t>
  </si>
  <si>
    <t>3153991305218</t>
  </si>
  <si>
    <t>贺雯</t>
  </si>
  <si>
    <t>会计岗</t>
  </si>
  <si>
    <t>15399099033002002</t>
  </si>
  <si>
    <t>1153992110618</t>
  </si>
  <si>
    <t>何茂玲</t>
  </si>
  <si>
    <t>1153992109827</t>
  </si>
  <si>
    <t>尹怡彬</t>
  </si>
  <si>
    <t>1153992104922</t>
  </si>
  <si>
    <t>高源</t>
  </si>
  <si>
    <t>农业资源与环境岗</t>
  </si>
  <si>
    <t>15399099033002003</t>
  </si>
  <si>
    <t>3153991306302</t>
  </si>
  <si>
    <t>谢琼</t>
  </si>
  <si>
    <t>3153991306610</t>
  </si>
  <si>
    <t>张扬</t>
  </si>
  <si>
    <t>3153991308629</t>
  </si>
  <si>
    <t>云南省德宏热带农业科学研究所</t>
  </si>
  <si>
    <t>杨秀华</t>
  </si>
  <si>
    <t>作物育种与栽培岗</t>
  </si>
  <si>
    <t>15399099033003001</t>
  </si>
  <si>
    <t>3153991201929</t>
  </si>
  <si>
    <t>闪昇阳</t>
  </si>
  <si>
    <t>3153991204723</t>
  </si>
  <si>
    <t>周群</t>
  </si>
  <si>
    <t>3153991203708</t>
  </si>
  <si>
    <t>罗成丽</t>
  </si>
  <si>
    <t>3153991200817</t>
  </si>
  <si>
    <t>陈绪</t>
  </si>
  <si>
    <t>3153991200926</t>
  </si>
  <si>
    <t>杨学东</t>
  </si>
  <si>
    <t>3153991201819</t>
  </si>
  <si>
    <t>高世南</t>
  </si>
  <si>
    <t>种苗繁育岗</t>
  </si>
  <si>
    <t>15399099033003002</t>
  </si>
  <si>
    <t>3153991200416</t>
  </si>
  <si>
    <t>顾会能</t>
  </si>
  <si>
    <t>3153991204621</t>
  </si>
  <si>
    <t>花芹荣</t>
  </si>
  <si>
    <t>3153991202922</t>
  </si>
  <si>
    <t>杨华芳</t>
  </si>
  <si>
    <t>植物保护岗</t>
  </si>
  <si>
    <t>15399099033003003</t>
  </si>
  <si>
    <t>3153991204913</t>
  </si>
  <si>
    <t>周顺文</t>
  </si>
  <si>
    <t>3153991202307</t>
  </si>
  <si>
    <t>云南省红河热带农业科学研究所</t>
  </si>
  <si>
    <t>刘秉珍</t>
  </si>
  <si>
    <t>加工品质控制与产品研发岗（专业技术岗位）</t>
  </si>
  <si>
    <t>15399099033004020</t>
  </si>
  <si>
    <t>3153991200328</t>
  </si>
  <si>
    <t>黄解</t>
  </si>
  <si>
    <t>3153991202221</t>
  </si>
  <si>
    <t>牛美蓉</t>
  </si>
  <si>
    <t>3153991202215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</si>
</sst>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22"/>
      <color indexed="8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07;&#19994;&#21333;&#20301;\&#25307;&#32856;&#24037;&#20316;\2025&#24180;\2025&#24180;&#19978;&#21322;&#24180;\7.&#38754;&#35797;&#25104;&#32489;&#20844;&#21578;\2025&#24180;&#19978;&#21322;&#24180;&#20113;&#21335;&#30465;&#20892;&#22438;&#23616;&#30452;&#23646;&#20107;&#19994;&#21333;&#20301;&#20844;&#24320;&#25307;&#32856;&#20154;&#21592;&#38754;&#35797;%20&#38754;&#35797;&#25104;&#32489;\2025&#24180;&#19978;&#21322;&#24180;&#20113;&#21335;&#30465;&#20892;&#22438;&#23616;&#30452;&#23646;&#20107;&#19994;&#21333;&#20301;&#20844;&#24320;&#25307;&#32856;&#20154;&#21592;&#38754;&#35797;%20&#38754;&#35797;&#25104;&#324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E3" t="str">
            <v>姓名</v>
          </cell>
          <cell r="F3" t="str">
            <v>身份证号</v>
          </cell>
          <cell r="G3" t="str">
            <v>准考证号</v>
          </cell>
          <cell r="H3" t="str">
            <v>面试成绩</v>
          </cell>
        </row>
        <row r="4">
          <cell r="E4" t="str">
            <v>闪昇阳</v>
          </cell>
          <cell r="F4" t="str">
            <v>533022199808180012</v>
          </cell>
          <cell r="G4" t="str">
            <v>3153991204723</v>
          </cell>
          <cell r="H4" t="str">
            <v>86.02</v>
          </cell>
        </row>
        <row r="5">
          <cell r="E5" t="str">
            <v>杨秀华</v>
          </cell>
          <cell r="F5" t="str">
            <v>532901199810271542</v>
          </cell>
          <cell r="G5" t="str">
            <v>3153991201929</v>
          </cell>
          <cell r="H5" t="str">
            <v>83.20</v>
          </cell>
        </row>
        <row r="6">
          <cell r="E6" t="str">
            <v>罗成丽</v>
          </cell>
          <cell r="F6" t="str">
            <v>532926199807111529</v>
          </cell>
          <cell r="G6" t="str">
            <v>3153991200817</v>
          </cell>
          <cell r="H6" t="str">
            <v>83.08</v>
          </cell>
        </row>
        <row r="7">
          <cell r="E7" t="str">
            <v>周群</v>
          </cell>
          <cell r="F7" t="str">
            <v>533221200007191926</v>
          </cell>
          <cell r="G7" t="str">
            <v>3153991203708</v>
          </cell>
          <cell r="H7" t="str">
            <v>81.60</v>
          </cell>
        </row>
        <row r="8">
          <cell r="E8" t="str">
            <v>陈绪</v>
          </cell>
          <cell r="F8" t="str">
            <v>500233200001056683</v>
          </cell>
          <cell r="G8" t="str">
            <v>3153991200926</v>
          </cell>
          <cell r="H8" t="str">
            <v>80.42</v>
          </cell>
        </row>
        <row r="9">
          <cell r="E9" t="str">
            <v>杨学东</v>
          </cell>
          <cell r="F9" t="str">
            <v>532124199611181510</v>
          </cell>
          <cell r="G9" t="str">
            <v>3153991201819</v>
          </cell>
          <cell r="H9" t="str">
            <v>-</v>
          </cell>
        </row>
        <row r="10">
          <cell r="E10" t="str">
            <v>高世南</v>
          </cell>
          <cell r="F10" t="str">
            <v>533102199904071617</v>
          </cell>
          <cell r="G10" t="str">
            <v>3153991200416</v>
          </cell>
          <cell r="H10" t="str">
            <v>86.50</v>
          </cell>
        </row>
        <row r="11">
          <cell r="E11" t="str">
            <v>顾会能</v>
          </cell>
          <cell r="F11" t="str">
            <v>530324199810071559</v>
          </cell>
          <cell r="G11" t="str">
            <v>3153991204621</v>
          </cell>
          <cell r="H11" t="str">
            <v>84.64</v>
          </cell>
        </row>
        <row r="12">
          <cell r="E12" t="str">
            <v>花芹荣</v>
          </cell>
          <cell r="F12" t="str">
            <v>533024199902163561</v>
          </cell>
          <cell r="G12" t="str">
            <v>3153991202922</v>
          </cell>
          <cell r="H12" t="str">
            <v>40.74</v>
          </cell>
        </row>
        <row r="13">
          <cell r="E13" t="str">
            <v>杨华芳</v>
          </cell>
          <cell r="F13" t="str">
            <v>533122199801130624</v>
          </cell>
          <cell r="G13" t="str">
            <v>3153991204913</v>
          </cell>
          <cell r="H13" t="str">
            <v>76.28</v>
          </cell>
        </row>
        <row r="14">
          <cell r="E14" t="str">
            <v>周顺文</v>
          </cell>
          <cell r="F14" t="str">
            <v>530113199911210810</v>
          </cell>
          <cell r="G14" t="str">
            <v>3153991202307</v>
          </cell>
          <cell r="H14" t="str">
            <v>68.82</v>
          </cell>
        </row>
        <row r="15">
          <cell r="E15" t="str">
            <v>刘秉珍</v>
          </cell>
          <cell r="F15" t="str">
            <v>532925199903091322</v>
          </cell>
          <cell r="G15" t="str">
            <v>3153991200328</v>
          </cell>
          <cell r="H15" t="str">
            <v>81.40</v>
          </cell>
        </row>
        <row r="16">
          <cell r="E16" t="str">
            <v>牛美蓉</v>
          </cell>
          <cell r="F16" t="str">
            <v>530326199711103845</v>
          </cell>
          <cell r="G16" t="str">
            <v>3153991202215</v>
          </cell>
          <cell r="H16" t="str">
            <v>78.44</v>
          </cell>
        </row>
        <row r="17">
          <cell r="E17" t="str">
            <v>黄解</v>
          </cell>
          <cell r="F17" t="str">
            <v>532627199912173334</v>
          </cell>
          <cell r="G17" t="str">
            <v>3153991202221</v>
          </cell>
          <cell r="H17" t="str">
            <v>73.46</v>
          </cell>
        </row>
        <row r="18">
          <cell r="E18" t="str">
            <v>王帆</v>
          </cell>
          <cell r="F18" t="str">
            <v>532522199202171513</v>
          </cell>
          <cell r="G18" t="str">
            <v>3153991307124</v>
          </cell>
          <cell r="H18" t="str">
            <v>84.52</v>
          </cell>
        </row>
        <row r="19">
          <cell r="E19" t="str">
            <v>王大伟</v>
          </cell>
          <cell r="F19" t="str">
            <v>370785198910142318</v>
          </cell>
          <cell r="G19" t="str">
            <v>3153991308526</v>
          </cell>
          <cell r="H19" t="str">
            <v>83.68</v>
          </cell>
        </row>
        <row r="20">
          <cell r="E20" t="str">
            <v>张涛</v>
          </cell>
          <cell r="F20" t="str">
            <v>532331198805290010</v>
          </cell>
          <cell r="G20" t="str">
            <v>3153991305218</v>
          </cell>
          <cell r="H20" t="str">
            <v>81.72</v>
          </cell>
        </row>
        <row r="21">
          <cell r="E21" t="str">
            <v>贺雯</v>
          </cell>
          <cell r="F21" t="str">
            <v>513425199612104824</v>
          </cell>
          <cell r="G21" t="str">
            <v>1153992110618</v>
          </cell>
          <cell r="H21" t="str">
            <v>86.08</v>
          </cell>
        </row>
        <row r="22">
          <cell r="E22" t="str">
            <v>何茂玲</v>
          </cell>
          <cell r="F22" t="str">
            <v>532124199310151326</v>
          </cell>
          <cell r="G22" t="str">
            <v>1153992109827</v>
          </cell>
          <cell r="H22" t="str">
            <v>83.26</v>
          </cell>
        </row>
        <row r="23">
          <cell r="E23" t="str">
            <v>尹怡彬</v>
          </cell>
          <cell r="F23" t="str">
            <v>532929199502090025</v>
          </cell>
          <cell r="G23" t="str">
            <v>1153992104922</v>
          </cell>
          <cell r="H23" t="str">
            <v>77.38</v>
          </cell>
        </row>
        <row r="24">
          <cell r="E24" t="str">
            <v>谢琼</v>
          </cell>
          <cell r="F24" t="str">
            <v>532931200010181526</v>
          </cell>
          <cell r="G24" t="str">
            <v>3153991306610</v>
          </cell>
          <cell r="H24" t="str">
            <v>83.12</v>
          </cell>
        </row>
        <row r="25">
          <cell r="E25" t="str">
            <v>高源</v>
          </cell>
          <cell r="F25" t="str">
            <v>530326200203173615</v>
          </cell>
          <cell r="G25" t="str">
            <v>3153991306302</v>
          </cell>
          <cell r="H25" t="str">
            <v>79.72</v>
          </cell>
        </row>
        <row r="26">
          <cell r="E26" t="str">
            <v>张扬</v>
          </cell>
          <cell r="F26" t="str">
            <v>530322200109070753</v>
          </cell>
          <cell r="G26" t="str">
            <v>3153991308629</v>
          </cell>
          <cell r="H26" t="str">
            <v>76.32</v>
          </cell>
        </row>
        <row r="27">
          <cell r="E27" t="str">
            <v>梁晨</v>
          </cell>
          <cell r="F27" t="str">
            <v>530122199810132645</v>
          </cell>
          <cell r="G27" t="str">
            <v>3153991200809</v>
          </cell>
          <cell r="H27" t="str">
            <v>84.60</v>
          </cell>
        </row>
        <row r="28">
          <cell r="E28" t="str">
            <v>陈敏敏</v>
          </cell>
          <cell r="F28" t="str">
            <v>530323199712210029</v>
          </cell>
          <cell r="G28" t="str">
            <v>3153991200629</v>
          </cell>
          <cell r="H28" t="str">
            <v>79.84</v>
          </cell>
        </row>
        <row r="29">
          <cell r="E29" t="str">
            <v>杨蕾</v>
          </cell>
          <cell r="F29" t="str">
            <v>532932199908300924</v>
          </cell>
          <cell r="G29" t="str">
            <v>3153991200526</v>
          </cell>
          <cell r="H29" t="str">
            <v>77.16</v>
          </cell>
        </row>
        <row r="30">
          <cell r="E30" t="str">
            <v>熊屾</v>
          </cell>
          <cell r="F30" t="str">
            <v>533222199806062523</v>
          </cell>
          <cell r="G30" t="str">
            <v>3153991201417</v>
          </cell>
          <cell r="H30" t="str">
            <v>80.58</v>
          </cell>
        </row>
        <row r="31">
          <cell r="E31" t="str">
            <v>张晓银</v>
          </cell>
          <cell r="F31" t="str">
            <v>533001199804187565</v>
          </cell>
          <cell r="G31" t="str">
            <v>3153991202516</v>
          </cell>
          <cell r="H31" t="str">
            <v>76.90</v>
          </cell>
        </row>
        <row r="32">
          <cell r="E32" t="str">
            <v>周桢盟</v>
          </cell>
          <cell r="F32" t="str">
            <v>530381200003040732</v>
          </cell>
          <cell r="G32" t="str">
            <v>3153991200116</v>
          </cell>
          <cell r="H32" t="str">
            <v>74.92</v>
          </cell>
        </row>
        <row r="33">
          <cell r="E33" t="str">
            <v>字楠华</v>
          </cell>
          <cell r="F33" t="str">
            <v>533025199801020074</v>
          </cell>
          <cell r="G33" t="str">
            <v>3153991200401</v>
          </cell>
          <cell r="H33" t="str">
            <v>85.76</v>
          </cell>
        </row>
        <row r="34">
          <cell r="E34" t="str">
            <v>彭泽川</v>
          </cell>
          <cell r="F34" t="str">
            <v>520202199607277716</v>
          </cell>
          <cell r="G34" t="str">
            <v>3153991204107</v>
          </cell>
          <cell r="H34" t="str">
            <v>82.34</v>
          </cell>
        </row>
        <row r="35">
          <cell r="E35" t="str">
            <v>李嫚</v>
          </cell>
          <cell r="F35" t="str">
            <v>530422199711110324</v>
          </cell>
          <cell r="G35" t="str">
            <v>3153991201625</v>
          </cell>
          <cell r="H35">
            <v>74.4</v>
          </cell>
        </row>
        <row r="36">
          <cell r="E36" t="str">
            <v>徐汝悦</v>
          </cell>
          <cell r="F36" t="str">
            <v>371302199711261421</v>
          </cell>
          <cell r="G36" t="str">
            <v>3153991305615</v>
          </cell>
          <cell r="H36" t="str">
            <v>83.68</v>
          </cell>
        </row>
        <row r="37">
          <cell r="E37" t="str">
            <v>钱世娴</v>
          </cell>
          <cell r="F37" t="str">
            <v>533022199906060022</v>
          </cell>
          <cell r="G37" t="str">
            <v>3153991306416</v>
          </cell>
          <cell r="H37" t="str">
            <v>82.40</v>
          </cell>
        </row>
        <row r="38">
          <cell r="E38" t="str">
            <v>丁宝莹</v>
          </cell>
          <cell r="F38" t="str">
            <v>23080519961108002X</v>
          </cell>
          <cell r="G38" t="str">
            <v>3153991201813</v>
          </cell>
          <cell r="H38" t="str">
            <v>79.40</v>
          </cell>
        </row>
        <row r="39">
          <cell r="E39" t="str">
            <v>张晓玉</v>
          </cell>
          <cell r="F39" t="str">
            <v>53302319970210232X</v>
          </cell>
          <cell r="G39" t="str">
            <v>3153991307009</v>
          </cell>
          <cell r="H39" t="str">
            <v>78.44</v>
          </cell>
        </row>
        <row r="40">
          <cell r="E40" t="str">
            <v>甘昆发</v>
          </cell>
          <cell r="F40" t="str">
            <v>450803200009227512</v>
          </cell>
          <cell r="G40" t="str">
            <v>3153991305120</v>
          </cell>
          <cell r="H40" t="str">
            <v>76.20</v>
          </cell>
        </row>
        <row r="41">
          <cell r="E41" t="str">
            <v>冯李晨</v>
          </cell>
          <cell r="F41" t="str">
            <v>532524199907120946</v>
          </cell>
          <cell r="G41" t="str">
            <v>3153991306521</v>
          </cell>
          <cell r="H41" t="str">
            <v>75.20</v>
          </cell>
        </row>
        <row r="42">
          <cell r="E42" t="str">
            <v>陈浙</v>
          </cell>
          <cell r="F42" t="str">
            <v>532124200001160910</v>
          </cell>
          <cell r="G42" t="str">
            <v>3153991307629</v>
          </cell>
          <cell r="H42" t="str">
            <v>80.70</v>
          </cell>
        </row>
        <row r="43">
          <cell r="E43" t="str">
            <v>彭进云</v>
          </cell>
          <cell r="F43" t="str">
            <v>532727200008231218</v>
          </cell>
          <cell r="G43" t="str">
            <v>3153991306514</v>
          </cell>
          <cell r="H43" t="str">
            <v>78.86</v>
          </cell>
        </row>
        <row r="44">
          <cell r="E44" t="str">
            <v>付露琴</v>
          </cell>
          <cell r="F44" t="str">
            <v>530381199910211245</v>
          </cell>
          <cell r="G44" t="str">
            <v>3153991308416</v>
          </cell>
          <cell r="H44" t="str">
            <v>72.88</v>
          </cell>
        </row>
        <row r="45">
          <cell r="E45" t="str">
            <v>孙一弘</v>
          </cell>
          <cell r="F45" t="str">
            <v>530302199705010318</v>
          </cell>
          <cell r="G45" t="str">
            <v>3153991305423</v>
          </cell>
          <cell r="H45" t="str">
            <v>80.88</v>
          </cell>
        </row>
        <row r="46">
          <cell r="E46" t="str">
            <v>张溪</v>
          </cell>
          <cell r="F46" t="str">
            <v>530381200007192127</v>
          </cell>
          <cell r="G46" t="str">
            <v>3153991305109</v>
          </cell>
          <cell r="H46" t="str">
            <v>78.32</v>
          </cell>
        </row>
        <row r="47">
          <cell r="E47" t="str">
            <v>陈杨玉婕</v>
          </cell>
          <cell r="F47" t="str">
            <v>530102199907181827</v>
          </cell>
          <cell r="G47" t="str">
            <v>3153991307026</v>
          </cell>
          <cell r="H47" t="str">
            <v>76.64</v>
          </cell>
        </row>
        <row r="48">
          <cell r="E48" t="str">
            <v>李先丽</v>
          </cell>
          <cell r="F48" t="str">
            <v>532925199905231720</v>
          </cell>
          <cell r="G48" t="str">
            <v>3153991306510</v>
          </cell>
          <cell r="H48">
            <v>83.47</v>
          </cell>
        </row>
        <row r="49">
          <cell r="E49" t="str">
            <v>袁兰</v>
          </cell>
          <cell r="F49" t="str">
            <v>532924199901261520</v>
          </cell>
          <cell r="G49" t="str">
            <v>3153991306709</v>
          </cell>
          <cell r="H49">
            <v>82.8</v>
          </cell>
        </row>
        <row r="50">
          <cell r="E50" t="str">
            <v>刘泽</v>
          </cell>
          <cell r="F50" t="str">
            <v>532128199708102773</v>
          </cell>
          <cell r="G50" t="str">
            <v>3153991306802</v>
          </cell>
          <cell r="H50">
            <v>80.03</v>
          </cell>
        </row>
        <row r="51">
          <cell r="E51" t="str">
            <v>董詹</v>
          </cell>
          <cell r="F51" t="str">
            <v>530381199902271168</v>
          </cell>
          <cell r="G51" t="str">
            <v>3153991308923</v>
          </cell>
          <cell r="H51">
            <v>79.04</v>
          </cell>
        </row>
        <row r="52">
          <cell r="E52" t="str">
            <v>余晓倩</v>
          </cell>
          <cell r="F52" t="str">
            <v>532301199909154124</v>
          </cell>
          <cell r="G52" t="str">
            <v>3153991308217</v>
          </cell>
          <cell r="H52">
            <v>74.89</v>
          </cell>
        </row>
        <row r="53">
          <cell r="E53" t="str">
            <v>邓莉丽</v>
          </cell>
          <cell r="F53" t="str">
            <v>532128199706173324</v>
          </cell>
          <cell r="G53" t="str">
            <v>3153991309106</v>
          </cell>
          <cell r="H53" t="str">
            <v>-</v>
          </cell>
        </row>
        <row r="54">
          <cell r="E54" t="str">
            <v>刘燕妮</v>
          </cell>
          <cell r="F54" t="str">
            <v>530325199905230408</v>
          </cell>
          <cell r="G54" t="str">
            <v>3153991306118</v>
          </cell>
          <cell r="H54" t="str">
            <v>82.54</v>
          </cell>
        </row>
        <row r="55">
          <cell r="E55" t="str">
            <v>苏能</v>
          </cell>
          <cell r="F55" t="str">
            <v>532922199605051518</v>
          </cell>
          <cell r="G55" t="str">
            <v>3153991307912</v>
          </cell>
          <cell r="H55" t="str">
            <v>82.32</v>
          </cell>
        </row>
        <row r="56">
          <cell r="E56" t="str">
            <v>李美玲</v>
          </cell>
          <cell r="F56" t="str">
            <v>450322199903172049</v>
          </cell>
          <cell r="G56" t="str">
            <v>3153991307603</v>
          </cell>
          <cell r="H56" t="str">
            <v>82.26</v>
          </cell>
        </row>
        <row r="57">
          <cell r="E57" t="str">
            <v>叶爽</v>
          </cell>
          <cell r="F57" t="str">
            <v>513021199708016987</v>
          </cell>
          <cell r="G57" t="str">
            <v>1153992009509</v>
          </cell>
          <cell r="H57" t="str">
            <v>81.08</v>
          </cell>
        </row>
        <row r="58">
          <cell r="E58" t="str">
            <v>郑歆玥</v>
          </cell>
          <cell r="F58" t="str">
            <v>530423199811200323</v>
          </cell>
          <cell r="G58" t="str">
            <v>1153992009203</v>
          </cell>
          <cell r="H58" t="str">
            <v>80.20</v>
          </cell>
        </row>
        <row r="59">
          <cell r="E59" t="str">
            <v>肖明玉</v>
          </cell>
          <cell r="F59" t="str">
            <v>430722199702220022</v>
          </cell>
          <cell r="G59" t="str">
            <v>1153992012026</v>
          </cell>
          <cell r="H59" t="str">
            <v>67.28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A1" sqref="A1:K1"/>
    </sheetView>
  </sheetViews>
  <sheetFormatPr defaultColWidth="9" defaultRowHeight="13.5"/>
  <cols>
    <col min="1" max="1" width="9" style="3"/>
    <col min="2" max="2" width="27.8833333333333" style="3" customWidth="1"/>
    <col min="3" max="3" width="9" style="3"/>
    <col min="4" max="4" width="47.8833333333333" style="3" customWidth="1"/>
    <col min="5" max="5" width="25.8833333333333" style="3" customWidth="1"/>
    <col min="6" max="6" width="19" style="3" customWidth="1"/>
    <col min="7" max="8" width="9" style="3"/>
    <col min="9" max="9" width="12.625" style="4"/>
    <col min="10" max="10" width="12.625" style="3"/>
    <col min="11" max="11" width="17.25" style="3" customWidth="1"/>
    <col min="12" max="16384" width="9" style="3"/>
  </cols>
  <sheetData>
    <row r="1" ht="4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71.2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13" t="s">
        <v>9</v>
      </c>
      <c r="J2" s="14" t="s">
        <v>10</v>
      </c>
      <c r="K2" s="6" t="s">
        <v>11</v>
      </c>
    </row>
    <row r="3" s="2" customFormat="1" ht="25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193.5</v>
      </c>
      <c r="H3" s="9" t="str">
        <f>VLOOKUP(C3,[1]Sheet1!$E$3:$H$59,4,FALSE)</f>
        <v>84.60</v>
      </c>
      <c r="I3" s="15">
        <f t="shared" ref="I3:I28" si="0">G3/3*0.5+H3*0.5</f>
        <v>74.55</v>
      </c>
      <c r="J3" s="9">
        <v>1</v>
      </c>
      <c r="K3" s="9" t="s">
        <v>17</v>
      </c>
    </row>
    <row r="4" s="2" customFormat="1" ht="25" customHeight="1" spans="1:11">
      <c r="A4" s="8">
        <v>2</v>
      </c>
      <c r="B4" s="10" t="s">
        <v>12</v>
      </c>
      <c r="C4" s="10" t="s">
        <v>18</v>
      </c>
      <c r="D4" s="10" t="s">
        <v>14</v>
      </c>
      <c r="E4" s="10" t="s">
        <v>15</v>
      </c>
      <c r="F4" s="10" t="s">
        <v>19</v>
      </c>
      <c r="G4" s="10">
        <v>187.5</v>
      </c>
      <c r="H4" s="9" t="str">
        <f>VLOOKUP(C4,[1]Sheet1!$E$3:$H$59,4,FALSE)</f>
        <v>77.16</v>
      </c>
      <c r="I4" s="15">
        <f t="shared" si="0"/>
        <v>69.83</v>
      </c>
      <c r="J4" s="9">
        <v>2</v>
      </c>
      <c r="K4" s="10" t="s">
        <v>20</v>
      </c>
    </row>
    <row r="5" s="2" customFormat="1" ht="25" customHeight="1" spans="1:11">
      <c r="A5" s="8">
        <v>3</v>
      </c>
      <c r="B5" s="10" t="s">
        <v>12</v>
      </c>
      <c r="C5" s="10" t="s">
        <v>21</v>
      </c>
      <c r="D5" s="10" t="s">
        <v>14</v>
      </c>
      <c r="E5" s="10" t="s">
        <v>15</v>
      </c>
      <c r="F5" s="10" t="s">
        <v>22</v>
      </c>
      <c r="G5" s="10">
        <v>175.5</v>
      </c>
      <c r="H5" s="9" t="str">
        <f>VLOOKUP(C5,[1]Sheet1!$E$3:$H$59,4,FALSE)</f>
        <v>79.84</v>
      </c>
      <c r="I5" s="15">
        <f t="shared" si="0"/>
        <v>69.17</v>
      </c>
      <c r="J5" s="9">
        <v>3</v>
      </c>
      <c r="K5" s="10" t="s">
        <v>20</v>
      </c>
    </row>
    <row r="6" s="2" customFormat="1" ht="25" customHeight="1" spans="1:11">
      <c r="A6" s="8">
        <v>4</v>
      </c>
      <c r="B6" s="10" t="s">
        <v>12</v>
      </c>
      <c r="C6" s="10" t="s">
        <v>23</v>
      </c>
      <c r="D6" s="10" t="s">
        <v>24</v>
      </c>
      <c r="E6" s="10" t="s">
        <v>25</v>
      </c>
      <c r="F6" s="10" t="s">
        <v>26</v>
      </c>
      <c r="G6" s="10">
        <v>198</v>
      </c>
      <c r="H6" s="9" t="str">
        <f>VLOOKUP(C6,[1]Sheet1!$E$3:$H$59,4,FALSE)</f>
        <v>80.58</v>
      </c>
      <c r="I6" s="15">
        <f t="shared" si="0"/>
        <v>73.29</v>
      </c>
      <c r="J6" s="9">
        <v>1</v>
      </c>
      <c r="K6" s="10" t="s">
        <v>17</v>
      </c>
    </row>
    <row r="7" s="2" customFormat="1" ht="25" customHeight="1" spans="1:11">
      <c r="A7" s="8">
        <v>5</v>
      </c>
      <c r="B7" s="10" t="s">
        <v>12</v>
      </c>
      <c r="C7" s="10" t="s">
        <v>27</v>
      </c>
      <c r="D7" s="10" t="s">
        <v>24</v>
      </c>
      <c r="E7" s="10" t="s">
        <v>25</v>
      </c>
      <c r="F7" s="10" t="s">
        <v>28</v>
      </c>
      <c r="G7" s="10">
        <v>186.5</v>
      </c>
      <c r="H7" s="9" t="str">
        <f>VLOOKUP(C7,[1]Sheet1!$E$3:$H$59,4,FALSE)</f>
        <v>76.90</v>
      </c>
      <c r="I7" s="15">
        <f t="shared" si="0"/>
        <v>69.5333333333333</v>
      </c>
      <c r="J7" s="9">
        <v>2</v>
      </c>
      <c r="K7" s="10" t="s">
        <v>20</v>
      </c>
    </row>
    <row r="8" s="2" customFormat="1" ht="25" customHeight="1" spans="1:11">
      <c r="A8" s="8">
        <v>6</v>
      </c>
      <c r="B8" s="10" t="s">
        <v>12</v>
      </c>
      <c r="C8" s="10" t="s">
        <v>29</v>
      </c>
      <c r="D8" s="10" t="s">
        <v>24</v>
      </c>
      <c r="E8" s="10" t="s">
        <v>25</v>
      </c>
      <c r="F8" s="10" t="s">
        <v>30</v>
      </c>
      <c r="G8" s="10">
        <v>174</v>
      </c>
      <c r="H8" s="9" t="str">
        <f>VLOOKUP(C8,[1]Sheet1!$E$3:$H$59,4,FALSE)</f>
        <v>74.92</v>
      </c>
      <c r="I8" s="15">
        <f t="shared" si="0"/>
        <v>66.46</v>
      </c>
      <c r="J8" s="9">
        <v>3</v>
      </c>
      <c r="K8" s="10" t="s">
        <v>20</v>
      </c>
    </row>
    <row r="9" s="2" customFormat="1" ht="25" customHeight="1" spans="1:11">
      <c r="A9" s="8">
        <v>7</v>
      </c>
      <c r="B9" s="10" t="s">
        <v>12</v>
      </c>
      <c r="C9" s="10" t="s">
        <v>31</v>
      </c>
      <c r="D9" s="10" t="s">
        <v>32</v>
      </c>
      <c r="E9" s="10" t="s">
        <v>33</v>
      </c>
      <c r="F9" s="10" t="s">
        <v>34</v>
      </c>
      <c r="G9" s="10">
        <v>195.5</v>
      </c>
      <c r="H9" s="9" t="str">
        <f>VLOOKUP(C9,[1]Sheet1!$E$3:$H$59,4,FALSE)</f>
        <v>85.76</v>
      </c>
      <c r="I9" s="15">
        <f t="shared" si="0"/>
        <v>75.4633333333333</v>
      </c>
      <c r="J9" s="9">
        <v>1</v>
      </c>
      <c r="K9" s="10" t="s">
        <v>17</v>
      </c>
    </row>
    <row r="10" s="2" customFormat="1" ht="25" customHeight="1" spans="1:11">
      <c r="A10" s="8">
        <v>8</v>
      </c>
      <c r="B10" s="10" t="s">
        <v>12</v>
      </c>
      <c r="C10" s="10" t="s">
        <v>35</v>
      </c>
      <c r="D10" s="10" t="s">
        <v>32</v>
      </c>
      <c r="E10" s="10" t="s">
        <v>33</v>
      </c>
      <c r="F10" s="10" t="s">
        <v>36</v>
      </c>
      <c r="G10" s="10">
        <v>177.5</v>
      </c>
      <c r="H10" s="9" t="str">
        <f>VLOOKUP(C10,[1]Sheet1!$E$3:$H$59,4,FALSE)</f>
        <v>82.34</v>
      </c>
      <c r="I10" s="15">
        <f t="shared" si="0"/>
        <v>70.7533333333333</v>
      </c>
      <c r="J10" s="9">
        <v>2</v>
      </c>
      <c r="K10" s="10" t="s">
        <v>20</v>
      </c>
    </row>
    <row r="11" s="2" customFormat="1" ht="25" customHeight="1" spans="1:11">
      <c r="A11" s="8">
        <v>9</v>
      </c>
      <c r="B11" s="10" t="s">
        <v>12</v>
      </c>
      <c r="C11" s="9" t="s">
        <v>37</v>
      </c>
      <c r="D11" s="10" t="s">
        <v>32</v>
      </c>
      <c r="E11" s="10" t="s">
        <v>33</v>
      </c>
      <c r="F11" s="10" t="s">
        <v>38</v>
      </c>
      <c r="G11" s="10">
        <v>167</v>
      </c>
      <c r="H11" s="9">
        <f>VLOOKUP(C11,[1]Sheet1!$E$3:$H$59,4,FALSE)</f>
        <v>74.4</v>
      </c>
      <c r="I11" s="15">
        <f t="shared" si="0"/>
        <v>65.0333333333333</v>
      </c>
      <c r="J11" s="9">
        <v>3</v>
      </c>
      <c r="K11" s="10" t="s">
        <v>20</v>
      </c>
    </row>
    <row r="12" s="2" customFormat="1" ht="25" customHeight="1" spans="1:11">
      <c r="A12" s="8">
        <v>10</v>
      </c>
      <c r="B12" s="10" t="s">
        <v>12</v>
      </c>
      <c r="C12" s="10" t="s">
        <v>39</v>
      </c>
      <c r="D12" s="10" t="s">
        <v>40</v>
      </c>
      <c r="E12" s="10" t="s">
        <v>41</v>
      </c>
      <c r="F12" s="10" t="s">
        <v>42</v>
      </c>
      <c r="G12" s="10">
        <v>200</v>
      </c>
      <c r="H12" s="9" t="str">
        <f>VLOOKUP(C12,[1]Sheet1!$E$3:$H$59,4,FALSE)</f>
        <v>83.68</v>
      </c>
      <c r="I12" s="15">
        <f t="shared" si="0"/>
        <v>75.1733333333333</v>
      </c>
      <c r="J12" s="9">
        <v>1</v>
      </c>
      <c r="K12" s="10" t="s">
        <v>17</v>
      </c>
    </row>
    <row r="13" s="2" customFormat="1" ht="25" customHeight="1" spans="1:11">
      <c r="A13" s="8">
        <v>11</v>
      </c>
      <c r="B13" s="10" t="s">
        <v>12</v>
      </c>
      <c r="C13" s="10" t="s">
        <v>43</v>
      </c>
      <c r="D13" s="10" t="s">
        <v>40</v>
      </c>
      <c r="E13" s="10" t="s">
        <v>41</v>
      </c>
      <c r="F13" s="10" t="s">
        <v>44</v>
      </c>
      <c r="G13" s="10">
        <v>198.5</v>
      </c>
      <c r="H13" s="9" t="str">
        <f>VLOOKUP(C13,[1]Sheet1!$E$3:$H$59,4,FALSE)</f>
        <v>82.40</v>
      </c>
      <c r="I13" s="15">
        <f t="shared" si="0"/>
        <v>74.2833333333333</v>
      </c>
      <c r="J13" s="9">
        <v>2</v>
      </c>
      <c r="K13" s="10" t="s">
        <v>20</v>
      </c>
    </row>
    <row r="14" s="2" customFormat="1" ht="25" customHeight="1" spans="1:11">
      <c r="A14" s="8">
        <v>12</v>
      </c>
      <c r="B14" s="10" t="s">
        <v>12</v>
      </c>
      <c r="C14" s="10" t="s">
        <v>45</v>
      </c>
      <c r="D14" s="10" t="s">
        <v>40</v>
      </c>
      <c r="E14" s="10" t="s">
        <v>41</v>
      </c>
      <c r="F14" s="10" t="s">
        <v>46</v>
      </c>
      <c r="G14" s="10">
        <v>178</v>
      </c>
      <c r="H14" s="9" t="str">
        <f>VLOOKUP(C14,[1]Sheet1!$E$3:$H$59,4,FALSE)</f>
        <v>79.40</v>
      </c>
      <c r="I14" s="15">
        <f t="shared" si="0"/>
        <v>69.3666666666667</v>
      </c>
      <c r="J14" s="9">
        <v>3</v>
      </c>
      <c r="K14" s="10" t="s">
        <v>20</v>
      </c>
    </row>
    <row r="15" s="2" customFormat="1" ht="25" customHeight="1" spans="1:11">
      <c r="A15" s="8">
        <v>13</v>
      </c>
      <c r="B15" s="10" t="s">
        <v>12</v>
      </c>
      <c r="C15" s="10" t="s">
        <v>47</v>
      </c>
      <c r="D15" s="10" t="s">
        <v>48</v>
      </c>
      <c r="E15" s="10" t="s">
        <v>49</v>
      </c>
      <c r="F15" s="10" t="s">
        <v>50</v>
      </c>
      <c r="G15" s="10">
        <v>190.5</v>
      </c>
      <c r="H15" s="9" t="str">
        <f>VLOOKUP(C15,[1]Sheet1!$E$3:$H$59,4,FALSE)</f>
        <v>78.44</v>
      </c>
      <c r="I15" s="15">
        <f t="shared" si="0"/>
        <v>70.97</v>
      </c>
      <c r="J15" s="9">
        <v>1</v>
      </c>
      <c r="K15" s="10" t="s">
        <v>17</v>
      </c>
    </row>
    <row r="16" s="2" customFormat="1" ht="25" customHeight="1" spans="1:11">
      <c r="A16" s="8">
        <v>14</v>
      </c>
      <c r="B16" s="10" t="s">
        <v>12</v>
      </c>
      <c r="C16" s="10" t="s">
        <v>51</v>
      </c>
      <c r="D16" s="10" t="s">
        <v>48</v>
      </c>
      <c r="E16" s="10" t="s">
        <v>49</v>
      </c>
      <c r="F16" s="10" t="s">
        <v>52</v>
      </c>
      <c r="G16" s="10">
        <v>176</v>
      </c>
      <c r="H16" s="9" t="str">
        <f>VLOOKUP(C16,[1]Sheet1!$E$3:$H$59,4,FALSE)</f>
        <v>75.20</v>
      </c>
      <c r="I16" s="15">
        <f t="shared" si="0"/>
        <v>66.9333333333333</v>
      </c>
      <c r="J16" s="9">
        <v>2</v>
      </c>
      <c r="K16" s="10" t="s">
        <v>20</v>
      </c>
    </row>
    <row r="17" s="2" customFormat="1" ht="25" customHeight="1" spans="1:11">
      <c r="A17" s="8">
        <v>15</v>
      </c>
      <c r="B17" s="10" t="s">
        <v>12</v>
      </c>
      <c r="C17" s="10" t="s">
        <v>53</v>
      </c>
      <c r="D17" s="10" t="s">
        <v>48</v>
      </c>
      <c r="E17" s="10" t="s">
        <v>49</v>
      </c>
      <c r="F17" s="10" t="s">
        <v>54</v>
      </c>
      <c r="G17" s="10">
        <v>173</v>
      </c>
      <c r="H17" s="9" t="str">
        <f>VLOOKUP(C17,[1]Sheet1!$E$3:$H$59,4,FALSE)</f>
        <v>76.20</v>
      </c>
      <c r="I17" s="15">
        <f t="shared" si="0"/>
        <v>66.9333333333333</v>
      </c>
      <c r="J17" s="9">
        <v>3</v>
      </c>
      <c r="K17" s="10" t="s">
        <v>20</v>
      </c>
    </row>
    <row r="18" s="2" customFormat="1" ht="25" customHeight="1" spans="1:11">
      <c r="A18" s="8">
        <v>16</v>
      </c>
      <c r="B18" s="10" t="s">
        <v>12</v>
      </c>
      <c r="C18" s="10" t="s">
        <v>55</v>
      </c>
      <c r="D18" s="10" t="s">
        <v>56</v>
      </c>
      <c r="E18" s="10" t="s">
        <v>57</v>
      </c>
      <c r="F18" s="10" t="s">
        <v>58</v>
      </c>
      <c r="G18" s="10">
        <v>168</v>
      </c>
      <c r="H18" s="9" t="str">
        <f>VLOOKUP(C18,[1]Sheet1!$E$3:$H$59,4,FALSE)</f>
        <v>80.70</v>
      </c>
      <c r="I18" s="15">
        <f t="shared" si="0"/>
        <v>68.35</v>
      </c>
      <c r="J18" s="9">
        <v>1</v>
      </c>
      <c r="K18" s="10" t="s">
        <v>17</v>
      </c>
    </row>
    <row r="19" s="2" customFormat="1" ht="25" customHeight="1" spans="1:11">
      <c r="A19" s="8">
        <v>17</v>
      </c>
      <c r="B19" s="10" t="s">
        <v>12</v>
      </c>
      <c r="C19" s="10" t="s">
        <v>59</v>
      </c>
      <c r="D19" s="10" t="s">
        <v>56</v>
      </c>
      <c r="E19" s="10" t="s">
        <v>57</v>
      </c>
      <c r="F19" s="10" t="s">
        <v>60</v>
      </c>
      <c r="G19" s="10">
        <v>172</v>
      </c>
      <c r="H19" s="9" t="str">
        <f>VLOOKUP(C19,[1]Sheet1!$E$3:$H$59,4,FALSE)</f>
        <v>78.86</v>
      </c>
      <c r="I19" s="15">
        <f t="shared" si="0"/>
        <v>68.0966666666667</v>
      </c>
      <c r="J19" s="9">
        <v>2</v>
      </c>
      <c r="K19" s="10" t="s">
        <v>20</v>
      </c>
    </row>
    <row r="20" s="2" customFormat="1" ht="25" customHeight="1" spans="1:11">
      <c r="A20" s="8">
        <v>18</v>
      </c>
      <c r="B20" s="10" t="s">
        <v>12</v>
      </c>
      <c r="C20" s="10" t="s">
        <v>61</v>
      </c>
      <c r="D20" s="10" t="s">
        <v>56</v>
      </c>
      <c r="E20" s="10" t="s">
        <v>57</v>
      </c>
      <c r="F20" s="10" t="s">
        <v>62</v>
      </c>
      <c r="G20" s="10">
        <v>159.5</v>
      </c>
      <c r="H20" s="9" t="str">
        <f>VLOOKUP(C20,[1]Sheet1!$E$3:$H$59,4,FALSE)</f>
        <v>72.88</v>
      </c>
      <c r="I20" s="15">
        <f t="shared" si="0"/>
        <v>63.0233333333333</v>
      </c>
      <c r="J20" s="9">
        <v>3</v>
      </c>
      <c r="K20" s="10" t="s">
        <v>20</v>
      </c>
    </row>
    <row r="21" s="2" customFormat="1" ht="25" customHeight="1" spans="1:11">
      <c r="A21" s="8">
        <v>19</v>
      </c>
      <c r="B21" s="10" t="s">
        <v>12</v>
      </c>
      <c r="C21" s="10" t="s">
        <v>63</v>
      </c>
      <c r="D21" s="10" t="s">
        <v>64</v>
      </c>
      <c r="E21" s="10" t="s">
        <v>65</v>
      </c>
      <c r="F21" s="10" t="s">
        <v>66</v>
      </c>
      <c r="G21" s="10">
        <v>179</v>
      </c>
      <c r="H21" s="9" t="str">
        <f>VLOOKUP(C21,[1]Sheet1!$E$3:$H$59,4,FALSE)</f>
        <v>80.88</v>
      </c>
      <c r="I21" s="15">
        <f t="shared" si="0"/>
        <v>70.2733333333333</v>
      </c>
      <c r="J21" s="9">
        <v>1</v>
      </c>
      <c r="K21" s="10" t="s">
        <v>17</v>
      </c>
    </row>
    <row r="22" s="2" customFormat="1" ht="25" customHeight="1" spans="1:11">
      <c r="A22" s="8">
        <v>20</v>
      </c>
      <c r="B22" s="10" t="s">
        <v>12</v>
      </c>
      <c r="C22" s="10" t="s">
        <v>67</v>
      </c>
      <c r="D22" s="10" t="s">
        <v>64</v>
      </c>
      <c r="E22" s="10" t="s">
        <v>65</v>
      </c>
      <c r="F22" s="10" t="s">
        <v>68</v>
      </c>
      <c r="G22" s="10">
        <v>178.5</v>
      </c>
      <c r="H22" s="9" t="str">
        <f>VLOOKUP(C22,[1]Sheet1!$E$3:$H$59,4,FALSE)</f>
        <v>78.32</v>
      </c>
      <c r="I22" s="15">
        <f t="shared" si="0"/>
        <v>68.91</v>
      </c>
      <c r="J22" s="9">
        <v>2</v>
      </c>
      <c r="K22" s="10" t="s">
        <v>20</v>
      </c>
    </row>
    <row r="23" s="2" customFormat="1" ht="25" customHeight="1" spans="1:11">
      <c r="A23" s="8">
        <v>21</v>
      </c>
      <c r="B23" s="10" t="s">
        <v>12</v>
      </c>
      <c r="C23" s="9" t="s">
        <v>69</v>
      </c>
      <c r="D23" s="10" t="s">
        <v>64</v>
      </c>
      <c r="E23" s="10" t="s">
        <v>65</v>
      </c>
      <c r="F23" s="10" t="s">
        <v>70</v>
      </c>
      <c r="G23" s="10">
        <v>180.5</v>
      </c>
      <c r="H23" s="9" t="str">
        <f>VLOOKUP(C23,[1]Sheet1!$E$3:$H$59,4,FALSE)</f>
        <v>76.64</v>
      </c>
      <c r="I23" s="15">
        <f t="shared" si="0"/>
        <v>68.4033333333333</v>
      </c>
      <c r="J23" s="9">
        <v>3</v>
      </c>
      <c r="K23" s="10" t="s">
        <v>20</v>
      </c>
    </row>
    <row r="24" s="2" customFormat="1" ht="25" customHeight="1" spans="1:11">
      <c r="A24" s="8">
        <v>22</v>
      </c>
      <c r="B24" s="10" t="s">
        <v>12</v>
      </c>
      <c r="C24" s="10" t="s">
        <v>71</v>
      </c>
      <c r="D24" s="10" t="s">
        <v>72</v>
      </c>
      <c r="E24" s="10" t="s">
        <v>73</v>
      </c>
      <c r="F24" s="10" t="s">
        <v>74</v>
      </c>
      <c r="G24" s="10">
        <v>164.5</v>
      </c>
      <c r="H24" s="9">
        <f>VLOOKUP(C24,[1]Sheet1!$E$3:$H$59,4,FALSE)</f>
        <v>82.8</v>
      </c>
      <c r="I24" s="15">
        <f t="shared" si="0"/>
        <v>68.8166666666667</v>
      </c>
      <c r="J24" s="9">
        <v>1</v>
      </c>
      <c r="K24" s="10" t="s">
        <v>17</v>
      </c>
    </row>
    <row r="25" s="2" customFormat="1" ht="25" customHeight="1" spans="1:11">
      <c r="A25" s="8">
        <v>23</v>
      </c>
      <c r="B25" s="10" t="s">
        <v>12</v>
      </c>
      <c r="C25" s="10" t="s">
        <v>75</v>
      </c>
      <c r="D25" s="10" t="s">
        <v>72</v>
      </c>
      <c r="E25" s="10" t="s">
        <v>73</v>
      </c>
      <c r="F25" s="10" t="s">
        <v>76</v>
      </c>
      <c r="G25" s="10">
        <v>158</v>
      </c>
      <c r="H25" s="9">
        <f>VLOOKUP(C25,[1]Sheet1!$E$3:$H$59,4,FALSE)</f>
        <v>83.47</v>
      </c>
      <c r="I25" s="15">
        <f t="shared" si="0"/>
        <v>68.0683333333333</v>
      </c>
      <c r="J25" s="9">
        <v>2</v>
      </c>
      <c r="K25" s="10" t="s">
        <v>17</v>
      </c>
    </row>
    <row r="26" s="2" customFormat="1" ht="25" customHeight="1" spans="1:11">
      <c r="A26" s="8">
        <v>24</v>
      </c>
      <c r="B26" s="10" t="s">
        <v>12</v>
      </c>
      <c r="C26" s="10" t="s">
        <v>77</v>
      </c>
      <c r="D26" s="10" t="s">
        <v>72</v>
      </c>
      <c r="E26" s="10" t="s">
        <v>73</v>
      </c>
      <c r="F26" s="10" t="s">
        <v>78</v>
      </c>
      <c r="G26" s="10">
        <v>162.5</v>
      </c>
      <c r="H26" s="9">
        <f>VLOOKUP(C26,[1]Sheet1!$E$3:$H$59,4,FALSE)</f>
        <v>79.04</v>
      </c>
      <c r="I26" s="15">
        <f t="shared" si="0"/>
        <v>66.6033333333333</v>
      </c>
      <c r="J26" s="9">
        <v>3</v>
      </c>
      <c r="K26" s="10" t="s">
        <v>20</v>
      </c>
    </row>
    <row r="27" s="2" customFormat="1" ht="25" customHeight="1" spans="1:11">
      <c r="A27" s="8">
        <v>25</v>
      </c>
      <c r="B27" s="10" t="s">
        <v>12</v>
      </c>
      <c r="C27" s="10" t="s">
        <v>79</v>
      </c>
      <c r="D27" s="10" t="s">
        <v>72</v>
      </c>
      <c r="E27" s="10" t="s">
        <v>73</v>
      </c>
      <c r="F27" s="10" t="s">
        <v>80</v>
      </c>
      <c r="G27" s="10">
        <v>149.5</v>
      </c>
      <c r="H27" s="9">
        <f>VLOOKUP(C27,[1]Sheet1!$E$3:$H$59,4,FALSE)</f>
        <v>80.03</v>
      </c>
      <c r="I27" s="15">
        <f t="shared" si="0"/>
        <v>64.9316666666667</v>
      </c>
      <c r="J27" s="9">
        <v>4</v>
      </c>
      <c r="K27" s="10" t="s">
        <v>20</v>
      </c>
    </row>
    <row r="28" s="2" customFormat="1" ht="25" customHeight="1" spans="1:11">
      <c r="A28" s="8">
        <v>26</v>
      </c>
      <c r="B28" s="10" t="s">
        <v>12</v>
      </c>
      <c r="C28" s="10" t="s">
        <v>81</v>
      </c>
      <c r="D28" s="10" t="s">
        <v>72</v>
      </c>
      <c r="E28" s="10" t="s">
        <v>73</v>
      </c>
      <c r="F28" s="10" t="s">
        <v>82</v>
      </c>
      <c r="G28" s="10">
        <v>152</v>
      </c>
      <c r="H28" s="9">
        <f>VLOOKUP(C28,[1]Sheet1!$E$3:$H$59,4,FALSE)</f>
        <v>74.89</v>
      </c>
      <c r="I28" s="15">
        <f t="shared" si="0"/>
        <v>62.7783333333333</v>
      </c>
      <c r="J28" s="9">
        <v>5</v>
      </c>
      <c r="K28" s="10" t="s">
        <v>20</v>
      </c>
    </row>
    <row r="29" s="2" customFormat="1" ht="25" customHeight="1" spans="1:11">
      <c r="A29" s="8">
        <v>27</v>
      </c>
      <c r="B29" s="10" t="s">
        <v>12</v>
      </c>
      <c r="C29" s="10" t="s">
        <v>83</v>
      </c>
      <c r="D29" s="10" t="s">
        <v>72</v>
      </c>
      <c r="E29" s="10" t="s">
        <v>73</v>
      </c>
      <c r="F29" s="10" t="s">
        <v>84</v>
      </c>
      <c r="G29" s="10">
        <v>196.5</v>
      </c>
      <c r="H29" s="9" t="s">
        <v>85</v>
      </c>
      <c r="I29" s="15">
        <f>G29/3*0.5</f>
        <v>32.75</v>
      </c>
      <c r="J29" s="9">
        <v>6</v>
      </c>
      <c r="K29" s="10" t="s">
        <v>20</v>
      </c>
    </row>
    <row r="30" s="2" customFormat="1" ht="25" customHeight="1" spans="1:11">
      <c r="A30" s="8">
        <v>28</v>
      </c>
      <c r="B30" s="10" t="s">
        <v>12</v>
      </c>
      <c r="C30" s="10" t="s">
        <v>86</v>
      </c>
      <c r="D30" s="10" t="s">
        <v>87</v>
      </c>
      <c r="E30" s="10" t="s">
        <v>88</v>
      </c>
      <c r="F30" s="10" t="s">
        <v>89</v>
      </c>
      <c r="G30" s="10">
        <v>198.5</v>
      </c>
      <c r="H30" s="9" t="str">
        <f>VLOOKUP(C30,[1]Sheet1!$E$3:$H$59,4,FALSE)</f>
        <v>82.54</v>
      </c>
      <c r="I30" s="15">
        <f t="shared" ref="I30:I58" si="1">G30/3*0.5+H30*0.5</f>
        <v>74.3533333333333</v>
      </c>
      <c r="J30" s="9">
        <v>1</v>
      </c>
      <c r="K30" s="10" t="s">
        <v>17</v>
      </c>
    </row>
    <row r="31" s="2" customFormat="1" ht="25" customHeight="1" spans="1:11">
      <c r="A31" s="8">
        <v>29</v>
      </c>
      <c r="B31" s="10" t="s">
        <v>12</v>
      </c>
      <c r="C31" s="10" t="s">
        <v>90</v>
      </c>
      <c r="D31" s="10" t="s">
        <v>87</v>
      </c>
      <c r="E31" s="10" t="s">
        <v>88</v>
      </c>
      <c r="F31" s="10" t="s">
        <v>91</v>
      </c>
      <c r="G31" s="10">
        <v>196</v>
      </c>
      <c r="H31" s="9" t="str">
        <f>VLOOKUP(C31,[1]Sheet1!$E$3:$H$59,4,FALSE)</f>
        <v>82.26</v>
      </c>
      <c r="I31" s="15">
        <f t="shared" si="1"/>
        <v>73.7966666666667</v>
      </c>
      <c r="J31" s="9">
        <v>2</v>
      </c>
      <c r="K31" s="10" t="s">
        <v>20</v>
      </c>
    </row>
    <row r="32" ht="25" customHeight="1" spans="1:11">
      <c r="A32" s="8">
        <v>30</v>
      </c>
      <c r="B32" s="10" t="s">
        <v>12</v>
      </c>
      <c r="C32" s="9" t="s">
        <v>92</v>
      </c>
      <c r="D32" s="10" t="s">
        <v>87</v>
      </c>
      <c r="E32" s="10" t="s">
        <v>88</v>
      </c>
      <c r="F32" s="10" t="s">
        <v>93</v>
      </c>
      <c r="G32" s="10">
        <v>181</v>
      </c>
      <c r="H32" s="9" t="str">
        <f>VLOOKUP(C32,[1]Sheet1!$E$3:$H$59,4,FALSE)</f>
        <v>82.32</v>
      </c>
      <c r="I32" s="15">
        <f t="shared" si="1"/>
        <v>71.3266666666667</v>
      </c>
      <c r="J32" s="9">
        <v>3</v>
      </c>
      <c r="K32" s="10" t="s">
        <v>20</v>
      </c>
    </row>
    <row r="33" ht="25" customHeight="1" spans="1:11">
      <c r="A33" s="8">
        <v>31</v>
      </c>
      <c r="B33" s="10" t="s">
        <v>12</v>
      </c>
      <c r="C33" s="10" t="s">
        <v>94</v>
      </c>
      <c r="D33" s="10" t="s">
        <v>95</v>
      </c>
      <c r="E33" s="10" t="s">
        <v>96</v>
      </c>
      <c r="F33" s="10" t="s">
        <v>97</v>
      </c>
      <c r="G33" s="10">
        <v>191</v>
      </c>
      <c r="H33" s="9" t="str">
        <f>VLOOKUP(C33,[1]Sheet1!$E$3:$H$59,4,FALSE)</f>
        <v>81.08</v>
      </c>
      <c r="I33" s="15">
        <f t="shared" si="1"/>
        <v>72.3733333333333</v>
      </c>
      <c r="J33" s="9">
        <v>1</v>
      </c>
      <c r="K33" s="10" t="s">
        <v>17</v>
      </c>
    </row>
    <row r="34" ht="25" customHeight="1" spans="1:11">
      <c r="A34" s="8">
        <v>32</v>
      </c>
      <c r="B34" s="10" t="s">
        <v>12</v>
      </c>
      <c r="C34" s="10" t="s">
        <v>98</v>
      </c>
      <c r="D34" s="10" t="s">
        <v>99</v>
      </c>
      <c r="E34" s="10" t="s">
        <v>100</v>
      </c>
      <c r="F34" s="10" t="s">
        <v>101</v>
      </c>
      <c r="G34" s="10">
        <v>177</v>
      </c>
      <c r="H34" s="9" t="str">
        <f>VLOOKUP(C34,[1]Sheet1!$E$3:$H$59,4,FALSE)</f>
        <v>80.20</v>
      </c>
      <c r="I34" s="15">
        <f t="shared" si="1"/>
        <v>69.6</v>
      </c>
      <c r="J34" s="9">
        <v>1</v>
      </c>
      <c r="K34" s="10" t="s">
        <v>17</v>
      </c>
    </row>
    <row r="35" ht="25" customHeight="1" spans="1:11">
      <c r="A35" s="8">
        <v>33</v>
      </c>
      <c r="B35" s="10" t="s">
        <v>12</v>
      </c>
      <c r="C35" s="10" t="s">
        <v>102</v>
      </c>
      <c r="D35" s="10" t="s">
        <v>99</v>
      </c>
      <c r="E35" s="10" t="s">
        <v>100</v>
      </c>
      <c r="F35" s="10" t="s">
        <v>103</v>
      </c>
      <c r="G35" s="10">
        <v>195</v>
      </c>
      <c r="H35" s="9" t="str">
        <f>VLOOKUP(C35,[1]Sheet1!$E$3:$H$59,4,FALSE)</f>
        <v>67.28</v>
      </c>
      <c r="I35" s="15">
        <f t="shared" si="1"/>
        <v>66.14</v>
      </c>
      <c r="J35" s="9">
        <v>2</v>
      </c>
      <c r="K35" s="10" t="s">
        <v>20</v>
      </c>
    </row>
    <row r="36" s="3" customFormat="1" ht="25" customHeight="1" spans="1:11">
      <c r="A36" s="8">
        <v>34</v>
      </c>
      <c r="B36" s="11" t="s">
        <v>104</v>
      </c>
      <c r="C36" s="11" t="s">
        <v>105</v>
      </c>
      <c r="D36" s="11" t="s">
        <v>106</v>
      </c>
      <c r="E36" s="11" t="s">
        <v>107</v>
      </c>
      <c r="F36" s="16" t="s">
        <v>108</v>
      </c>
      <c r="G36" s="11">
        <v>184.5</v>
      </c>
      <c r="H36" s="9" t="str">
        <f>VLOOKUP(C36,[1]Sheet1!$E$3:$H$59,4,FALSE)</f>
        <v>84.52</v>
      </c>
      <c r="I36" s="15">
        <f t="shared" si="1"/>
        <v>73.01</v>
      </c>
      <c r="J36" s="9">
        <v>1</v>
      </c>
      <c r="K36" s="10" t="s">
        <v>17</v>
      </c>
    </row>
    <row r="37" s="3" customFormat="1" ht="25" customHeight="1" spans="1:11">
      <c r="A37" s="8">
        <v>35</v>
      </c>
      <c r="B37" s="11" t="s">
        <v>104</v>
      </c>
      <c r="C37" s="12" t="s">
        <v>109</v>
      </c>
      <c r="D37" s="12" t="s">
        <v>106</v>
      </c>
      <c r="E37" s="11" t="s">
        <v>107</v>
      </c>
      <c r="F37" s="11" t="s">
        <v>110</v>
      </c>
      <c r="G37" s="11">
        <v>175.5</v>
      </c>
      <c r="H37" s="9" t="str">
        <f>VLOOKUP(C37,[1]Sheet1!$E$3:$H$59,4,FALSE)</f>
        <v>83.68</v>
      </c>
      <c r="I37" s="15">
        <f t="shared" si="1"/>
        <v>71.09</v>
      </c>
      <c r="J37" s="9">
        <v>2</v>
      </c>
      <c r="K37" s="10" t="s">
        <v>20</v>
      </c>
    </row>
    <row r="38" s="3" customFormat="1" ht="25" customHeight="1" spans="1:11">
      <c r="A38" s="8">
        <v>36</v>
      </c>
      <c r="B38" s="11" t="s">
        <v>104</v>
      </c>
      <c r="C38" s="11" t="s">
        <v>111</v>
      </c>
      <c r="D38" s="11" t="s">
        <v>106</v>
      </c>
      <c r="E38" s="11" t="s">
        <v>107</v>
      </c>
      <c r="F38" s="11" t="s">
        <v>112</v>
      </c>
      <c r="G38" s="11">
        <v>175</v>
      </c>
      <c r="H38" s="9" t="str">
        <f>VLOOKUP(C38,[1]Sheet1!$E$3:$H$59,4,FALSE)</f>
        <v>81.72</v>
      </c>
      <c r="I38" s="15">
        <f t="shared" si="1"/>
        <v>70.0266666666667</v>
      </c>
      <c r="J38" s="9">
        <v>3</v>
      </c>
      <c r="K38" s="10" t="s">
        <v>20</v>
      </c>
    </row>
    <row r="39" s="3" customFormat="1" ht="25" customHeight="1" spans="1:11">
      <c r="A39" s="8">
        <v>37</v>
      </c>
      <c r="B39" s="11" t="s">
        <v>104</v>
      </c>
      <c r="C39" s="11" t="s">
        <v>113</v>
      </c>
      <c r="D39" s="12" t="s">
        <v>114</v>
      </c>
      <c r="E39" s="11" t="s">
        <v>115</v>
      </c>
      <c r="F39" s="11" t="s">
        <v>116</v>
      </c>
      <c r="G39" s="11">
        <v>212.5</v>
      </c>
      <c r="H39" s="9" t="str">
        <f>VLOOKUP(C39,[1]Sheet1!$E$3:$H$59,4,FALSE)</f>
        <v>86.08</v>
      </c>
      <c r="I39" s="15">
        <f t="shared" si="1"/>
        <v>78.4566666666667</v>
      </c>
      <c r="J39" s="9">
        <v>1</v>
      </c>
      <c r="K39" s="10" t="s">
        <v>17</v>
      </c>
    </row>
    <row r="40" s="3" customFormat="1" ht="25" customHeight="1" spans="1:11">
      <c r="A40" s="8">
        <v>38</v>
      </c>
      <c r="B40" s="11" t="s">
        <v>104</v>
      </c>
      <c r="C40" s="11" t="s">
        <v>117</v>
      </c>
      <c r="D40" s="11" t="s">
        <v>114</v>
      </c>
      <c r="E40" s="11" t="s">
        <v>115</v>
      </c>
      <c r="F40" s="11" t="s">
        <v>118</v>
      </c>
      <c r="G40" s="11">
        <v>206.5</v>
      </c>
      <c r="H40" s="9" t="str">
        <f>VLOOKUP(C40,[1]Sheet1!$E$3:$H$59,4,FALSE)</f>
        <v>83.26</v>
      </c>
      <c r="I40" s="15">
        <f t="shared" si="1"/>
        <v>76.0466666666667</v>
      </c>
      <c r="J40" s="9">
        <v>2</v>
      </c>
      <c r="K40" s="10" t="s">
        <v>20</v>
      </c>
    </row>
    <row r="41" s="3" customFormat="1" ht="25" customHeight="1" spans="1:11">
      <c r="A41" s="8">
        <v>39</v>
      </c>
      <c r="B41" s="11" t="s">
        <v>104</v>
      </c>
      <c r="C41" s="12" t="s">
        <v>119</v>
      </c>
      <c r="D41" s="12" t="s">
        <v>114</v>
      </c>
      <c r="E41" s="11" t="s">
        <v>115</v>
      </c>
      <c r="F41" s="11" t="s">
        <v>120</v>
      </c>
      <c r="G41" s="11">
        <v>207</v>
      </c>
      <c r="H41" s="9" t="str">
        <f>VLOOKUP(C41,[1]Sheet1!$E$3:$H$59,4,FALSE)</f>
        <v>77.38</v>
      </c>
      <c r="I41" s="15">
        <f t="shared" si="1"/>
        <v>73.19</v>
      </c>
      <c r="J41" s="9">
        <v>3</v>
      </c>
      <c r="K41" s="10" t="s">
        <v>20</v>
      </c>
    </row>
    <row r="42" s="3" customFormat="1" ht="25" customHeight="1" spans="1:11">
      <c r="A42" s="8">
        <v>40</v>
      </c>
      <c r="B42" s="11" t="s">
        <v>104</v>
      </c>
      <c r="C42" s="11" t="s">
        <v>121</v>
      </c>
      <c r="D42" s="11" t="s">
        <v>122</v>
      </c>
      <c r="E42" s="11" t="s">
        <v>123</v>
      </c>
      <c r="F42" s="11" t="s">
        <v>124</v>
      </c>
      <c r="G42" s="11">
        <v>203.5</v>
      </c>
      <c r="H42" s="9" t="str">
        <f>VLOOKUP(C42,[1]Sheet1!$E$3:$H$59,4,FALSE)</f>
        <v>79.72</v>
      </c>
      <c r="I42" s="15">
        <f t="shared" si="1"/>
        <v>73.7766666666667</v>
      </c>
      <c r="J42" s="9">
        <v>1</v>
      </c>
      <c r="K42" s="10" t="s">
        <v>17</v>
      </c>
    </row>
    <row r="43" s="3" customFormat="1" ht="25" customHeight="1" spans="1:11">
      <c r="A43" s="8">
        <v>41</v>
      </c>
      <c r="B43" s="11" t="s">
        <v>104</v>
      </c>
      <c r="C43" s="12" t="s">
        <v>125</v>
      </c>
      <c r="D43" s="12" t="s">
        <v>122</v>
      </c>
      <c r="E43" s="11" t="s">
        <v>123</v>
      </c>
      <c r="F43" s="11" t="s">
        <v>126</v>
      </c>
      <c r="G43" s="11">
        <v>181</v>
      </c>
      <c r="H43" s="9" t="str">
        <f>VLOOKUP(C43,[1]Sheet1!$E$3:$H$59,4,FALSE)</f>
        <v>83.12</v>
      </c>
      <c r="I43" s="15">
        <f t="shared" si="1"/>
        <v>71.7266666666667</v>
      </c>
      <c r="J43" s="9">
        <v>2</v>
      </c>
      <c r="K43" s="10" t="s">
        <v>20</v>
      </c>
    </row>
    <row r="44" s="3" customFormat="1" ht="25" customHeight="1" spans="1:11">
      <c r="A44" s="8">
        <v>42</v>
      </c>
      <c r="B44" s="11" t="s">
        <v>104</v>
      </c>
      <c r="C44" s="11" t="s">
        <v>127</v>
      </c>
      <c r="D44" s="11" t="s">
        <v>122</v>
      </c>
      <c r="E44" s="11" t="s">
        <v>123</v>
      </c>
      <c r="F44" s="11" t="s">
        <v>128</v>
      </c>
      <c r="G44" s="11">
        <v>177</v>
      </c>
      <c r="H44" s="9" t="str">
        <f>VLOOKUP(C44,[1]Sheet1!$E$3:$H$59,4,FALSE)</f>
        <v>76.32</v>
      </c>
      <c r="I44" s="15">
        <f t="shared" si="1"/>
        <v>67.66</v>
      </c>
      <c r="J44" s="9">
        <v>3</v>
      </c>
      <c r="K44" s="10" t="s">
        <v>20</v>
      </c>
    </row>
    <row r="45" s="3" customFormat="1" ht="25" customHeight="1" spans="1:11">
      <c r="A45" s="8">
        <v>43</v>
      </c>
      <c r="B45" s="8" t="s">
        <v>129</v>
      </c>
      <c r="C45" s="8" t="s">
        <v>130</v>
      </c>
      <c r="D45" s="8" t="s">
        <v>131</v>
      </c>
      <c r="E45" s="17" t="s">
        <v>132</v>
      </c>
      <c r="F45" s="17" t="s">
        <v>133</v>
      </c>
      <c r="G45" s="8">
        <v>191.5</v>
      </c>
      <c r="H45" s="9" t="str">
        <f>VLOOKUP(C45,[1]Sheet1!$E$3:$H$59,4,FALSE)</f>
        <v>83.20</v>
      </c>
      <c r="I45" s="15">
        <f t="shared" si="1"/>
        <v>73.5166666666667</v>
      </c>
      <c r="J45" s="9">
        <v>1</v>
      </c>
      <c r="K45" s="10" t="s">
        <v>17</v>
      </c>
    </row>
    <row r="46" s="3" customFormat="1" ht="25" customHeight="1" spans="1:11">
      <c r="A46" s="8">
        <v>44</v>
      </c>
      <c r="B46" s="8" t="s">
        <v>129</v>
      </c>
      <c r="C46" s="8" t="s">
        <v>134</v>
      </c>
      <c r="D46" s="8" t="s">
        <v>131</v>
      </c>
      <c r="E46" s="17" t="s">
        <v>132</v>
      </c>
      <c r="F46" s="17" t="s">
        <v>135</v>
      </c>
      <c r="G46" s="8">
        <v>176.5</v>
      </c>
      <c r="H46" s="9" t="str">
        <f>VLOOKUP(C46,[1]Sheet1!$E$3:$H$59,4,FALSE)</f>
        <v>86.02</v>
      </c>
      <c r="I46" s="15">
        <f t="shared" si="1"/>
        <v>72.4266666666667</v>
      </c>
      <c r="J46" s="9">
        <v>2</v>
      </c>
      <c r="K46" s="10" t="s">
        <v>17</v>
      </c>
    </row>
    <row r="47" s="3" customFormat="1" ht="25" customHeight="1" spans="1:11">
      <c r="A47" s="8">
        <v>45</v>
      </c>
      <c r="B47" s="8" t="s">
        <v>129</v>
      </c>
      <c r="C47" s="8" t="s">
        <v>136</v>
      </c>
      <c r="D47" s="8" t="s">
        <v>131</v>
      </c>
      <c r="E47" s="17" t="s">
        <v>132</v>
      </c>
      <c r="F47" s="17" t="s">
        <v>137</v>
      </c>
      <c r="G47" s="8">
        <v>173</v>
      </c>
      <c r="H47" s="9" t="str">
        <f>VLOOKUP(C47,[1]Sheet1!$E$3:$H$59,4,FALSE)</f>
        <v>81.60</v>
      </c>
      <c r="I47" s="15">
        <f t="shared" si="1"/>
        <v>69.6333333333333</v>
      </c>
      <c r="J47" s="9">
        <v>3</v>
      </c>
      <c r="K47" s="10" t="s">
        <v>20</v>
      </c>
    </row>
    <row r="48" s="3" customFormat="1" ht="25" customHeight="1" spans="1:11">
      <c r="A48" s="8">
        <v>46</v>
      </c>
      <c r="B48" s="8" t="s">
        <v>129</v>
      </c>
      <c r="C48" s="8" t="s">
        <v>138</v>
      </c>
      <c r="D48" s="8" t="s">
        <v>131</v>
      </c>
      <c r="E48" s="17" t="s">
        <v>132</v>
      </c>
      <c r="F48" s="17" t="s">
        <v>139</v>
      </c>
      <c r="G48" s="8">
        <v>160.5</v>
      </c>
      <c r="H48" s="9" t="str">
        <f>VLOOKUP(C48,[1]Sheet1!$E$3:$H$59,4,FALSE)</f>
        <v>83.08</v>
      </c>
      <c r="I48" s="15">
        <f t="shared" si="1"/>
        <v>68.29</v>
      </c>
      <c r="J48" s="9">
        <v>4</v>
      </c>
      <c r="K48" s="10" t="s">
        <v>20</v>
      </c>
    </row>
    <row r="49" s="3" customFormat="1" ht="25" customHeight="1" spans="1:11">
      <c r="A49" s="8">
        <v>47</v>
      </c>
      <c r="B49" s="8" t="s">
        <v>129</v>
      </c>
      <c r="C49" s="8" t="s">
        <v>140</v>
      </c>
      <c r="D49" s="8" t="s">
        <v>131</v>
      </c>
      <c r="E49" s="17" t="s">
        <v>132</v>
      </c>
      <c r="F49" s="17" t="s">
        <v>141</v>
      </c>
      <c r="G49" s="8">
        <v>148.5</v>
      </c>
      <c r="H49" s="9" t="str">
        <f>VLOOKUP(C49,[1]Sheet1!$E$3:$H$59,4,FALSE)</f>
        <v>80.42</v>
      </c>
      <c r="I49" s="15">
        <f t="shared" si="1"/>
        <v>64.96</v>
      </c>
      <c r="J49" s="9">
        <v>5</v>
      </c>
      <c r="K49" s="10" t="s">
        <v>20</v>
      </c>
    </row>
    <row r="50" s="3" customFormat="1" ht="25" customHeight="1" spans="1:11">
      <c r="A50" s="8">
        <v>48</v>
      </c>
      <c r="B50" s="11" t="s">
        <v>129</v>
      </c>
      <c r="C50" s="11" t="s">
        <v>142</v>
      </c>
      <c r="D50" s="11" t="s">
        <v>131</v>
      </c>
      <c r="E50" s="16" t="s">
        <v>132</v>
      </c>
      <c r="F50" s="16" t="s">
        <v>143</v>
      </c>
      <c r="G50" s="11">
        <v>147.5</v>
      </c>
      <c r="H50" s="9" t="s">
        <v>85</v>
      </c>
      <c r="I50" s="15">
        <f>G50/3*0.5</f>
        <v>24.5833333333333</v>
      </c>
      <c r="J50" s="9">
        <v>6</v>
      </c>
      <c r="K50" s="10" t="s">
        <v>20</v>
      </c>
    </row>
    <row r="51" s="3" customFormat="1" ht="25" customHeight="1" spans="1:11">
      <c r="A51" s="8">
        <v>49</v>
      </c>
      <c r="B51" s="11" t="s">
        <v>129</v>
      </c>
      <c r="C51" s="11" t="s">
        <v>144</v>
      </c>
      <c r="D51" s="11" t="s">
        <v>145</v>
      </c>
      <c r="E51" s="16" t="s">
        <v>146</v>
      </c>
      <c r="F51" s="16" t="s">
        <v>147</v>
      </c>
      <c r="G51" s="11">
        <v>194.5</v>
      </c>
      <c r="H51" s="9" t="str">
        <f>VLOOKUP(C51,[1]Sheet1!$E$3:$H$59,4,FALSE)</f>
        <v>86.50</v>
      </c>
      <c r="I51" s="15">
        <f t="shared" ref="I51:I58" si="2">G51/3*0.5+H51*0.5</f>
        <v>75.6666666666667</v>
      </c>
      <c r="J51" s="9">
        <v>1</v>
      </c>
      <c r="K51" s="10" t="s">
        <v>17</v>
      </c>
    </row>
    <row r="52" s="3" customFormat="1" ht="25" customHeight="1" spans="1:11">
      <c r="A52" s="8">
        <v>50</v>
      </c>
      <c r="B52" s="11" t="s">
        <v>129</v>
      </c>
      <c r="C52" s="11" t="s">
        <v>148</v>
      </c>
      <c r="D52" s="11" t="s">
        <v>145</v>
      </c>
      <c r="E52" s="16" t="s">
        <v>146</v>
      </c>
      <c r="F52" s="16" t="s">
        <v>149</v>
      </c>
      <c r="G52" s="11">
        <v>171.5</v>
      </c>
      <c r="H52" s="9" t="str">
        <f>VLOOKUP(C52,[1]Sheet1!$E$3:$H$59,4,FALSE)</f>
        <v>84.64</v>
      </c>
      <c r="I52" s="15">
        <f t="shared" si="2"/>
        <v>70.9033333333333</v>
      </c>
      <c r="J52" s="9">
        <v>2</v>
      </c>
      <c r="K52" s="10" t="s">
        <v>20</v>
      </c>
    </row>
    <row r="53" s="3" customFormat="1" ht="25" customHeight="1" spans="1:11">
      <c r="A53" s="8">
        <v>51</v>
      </c>
      <c r="B53" s="11" t="s">
        <v>129</v>
      </c>
      <c r="C53" s="11" t="s">
        <v>150</v>
      </c>
      <c r="D53" s="11" t="s">
        <v>145</v>
      </c>
      <c r="E53" s="16" t="s">
        <v>146</v>
      </c>
      <c r="F53" s="16" t="s">
        <v>151</v>
      </c>
      <c r="G53" s="11">
        <v>134</v>
      </c>
      <c r="H53" s="9" t="str">
        <f>VLOOKUP(C53,[1]Sheet1!$E$3:$H$59,4,FALSE)</f>
        <v>40.74</v>
      </c>
      <c r="I53" s="15">
        <f t="shared" si="2"/>
        <v>42.7033333333333</v>
      </c>
      <c r="J53" s="9">
        <v>3</v>
      </c>
      <c r="K53" s="10" t="s">
        <v>20</v>
      </c>
    </row>
    <row r="54" s="3" customFormat="1" ht="25" customHeight="1" spans="1:11">
      <c r="A54" s="8">
        <v>52</v>
      </c>
      <c r="B54" s="11" t="s">
        <v>129</v>
      </c>
      <c r="C54" s="11" t="s">
        <v>152</v>
      </c>
      <c r="D54" s="11" t="s">
        <v>153</v>
      </c>
      <c r="E54" s="16" t="s">
        <v>154</v>
      </c>
      <c r="F54" s="16" t="s">
        <v>155</v>
      </c>
      <c r="G54" s="11">
        <v>163</v>
      </c>
      <c r="H54" s="9" t="str">
        <f>VLOOKUP(C54,[1]Sheet1!$E$3:$H$59,4,FALSE)</f>
        <v>76.28</v>
      </c>
      <c r="I54" s="15">
        <f t="shared" si="2"/>
        <v>65.3066666666667</v>
      </c>
      <c r="J54" s="9">
        <v>1</v>
      </c>
      <c r="K54" s="10" t="s">
        <v>17</v>
      </c>
    </row>
    <row r="55" s="3" customFormat="1" ht="25" customHeight="1" spans="1:11">
      <c r="A55" s="8">
        <v>53</v>
      </c>
      <c r="B55" s="11" t="s">
        <v>129</v>
      </c>
      <c r="C55" s="11" t="s">
        <v>156</v>
      </c>
      <c r="D55" s="11" t="s">
        <v>153</v>
      </c>
      <c r="E55" s="16" t="s">
        <v>154</v>
      </c>
      <c r="F55" s="16" t="s">
        <v>157</v>
      </c>
      <c r="G55" s="11">
        <v>150</v>
      </c>
      <c r="H55" s="9" t="str">
        <f>VLOOKUP(C55,[1]Sheet1!$E$3:$H$59,4,FALSE)</f>
        <v>68.82</v>
      </c>
      <c r="I55" s="15">
        <f t="shared" si="2"/>
        <v>59.41</v>
      </c>
      <c r="J55" s="9">
        <v>2</v>
      </c>
      <c r="K55" s="10" t="s">
        <v>20</v>
      </c>
    </row>
    <row r="56" s="3" customFormat="1" ht="25" customHeight="1" spans="1:11">
      <c r="A56" s="8">
        <v>54</v>
      </c>
      <c r="B56" s="11" t="s">
        <v>158</v>
      </c>
      <c r="C56" s="11" t="s">
        <v>159</v>
      </c>
      <c r="D56" s="11" t="s">
        <v>160</v>
      </c>
      <c r="E56" s="11" t="s">
        <v>161</v>
      </c>
      <c r="F56" s="11" t="s">
        <v>162</v>
      </c>
      <c r="G56" s="10">
        <v>160</v>
      </c>
      <c r="H56" s="9" t="str">
        <f>VLOOKUP(C56,[1]Sheet1!$E$3:$H$59,4,FALSE)</f>
        <v>81.40</v>
      </c>
      <c r="I56" s="15">
        <f t="shared" si="2"/>
        <v>67.3666666666667</v>
      </c>
      <c r="J56" s="9">
        <v>1</v>
      </c>
      <c r="K56" s="10" t="s">
        <v>17</v>
      </c>
    </row>
    <row r="57" s="3" customFormat="1" ht="25" customHeight="1" spans="1:11">
      <c r="A57" s="8">
        <v>55</v>
      </c>
      <c r="B57" s="11" t="s">
        <v>158</v>
      </c>
      <c r="C57" s="11" t="s">
        <v>163</v>
      </c>
      <c r="D57" s="11" t="s">
        <v>160</v>
      </c>
      <c r="E57" s="11" t="s">
        <v>161</v>
      </c>
      <c r="F57" s="11" t="s">
        <v>164</v>
      </c>
      <c r="G57" s="10">
        <v>164.5</v>
      </c>
      <c r="H57" s="9" t="str">
        <f>VLOOKUP(C57,[1]Sheet1!$E$3:$H$59,4,FALSE)</f>
        <v>73.46</v>
      </c>
      <c r="I57" s="15">
        <f t="shared" si="2"/>
        <v>64.1466666666667</v>
      </c>
      <c r="J57" s="9">
        <v>2</v>
      </c>
      <c r="K57" s="10" t="s">
        <v>20</v>
      </c>
    </row>
    <row r="58" s="3" customFormat="1" ht="25" customHeight="1" spans="1:11">
      <c r="A58" s="8">
        <v>56</v>
      </c>
      <c r="B58" s="11" t="s">
        <v>158</v>
      </c>
      <c r="C58" s="11" t="s">
        <v>165</v>
      </c>
      <c r="D58" s="11" t="s">
        <v>160</v>
      </c>
      <c r="E58" s="11" t="s">
        <v>161</v>
      </c>
      <c r="F58" s="11" t="s">
        <v>166</v>
      </c>
      <c r="G58" s="10">
        <v>137</v>
      </c>
      <c r="H58" s="9" t="str">
        <f>VLOOKUP(C58,[1]Sheet1!$E$3:$H$59,4,FALSE)</f>
        <v>78.44</v>
      </c>
      <c r="I58" s="15">
        <f t="shared" si="2"/>
        <v>62.0533333333333</v>
      </c>
      <c r="J58" s="9">
        <v>3</v>
      </c>
      <c r="K58" s="10" t="s">
        <v>20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</cp:lastModifiedBy>
  <dcterms:created xsi:type="dcterms:W3CDTF">2025-04-30T07:46:00Z</dcterms:created>
  <dcterms:modified xsi:type="dcterms:W3CDTF">2025-05-26T02:28:35Z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14B59823588C49FCAF2F8FF1779195D2_13</vt:lpwstr>
  </property>
  <property fmtid="{D5CDD505-2E9C-101B-9397-08002B2CF9AE}" pid="3" name="KSOProductBuildVer">
    <vt:lpwstr>2052-12.1.0.21171</vt:lpwstr>
  </property>
</Properties>
</file>